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<sst xmlns="http://schemas.openxmlformats.org/spreadsheetml/2006/main" count="25" uniqueCount="23">
  <si>
    <t>2021年8月11日汇总统计</t>
  </si>
  <si>
    <t>建筑面积</t>
  </si>
  <si>
    <t>每年每平方租金</t>
  </si>
  <si>
    <t>年租金</t>
  </si>
  <si>
    <t>备注</t>
  </si>
  <si>
    <t>办公楼</t>
  </si>
  <si>
    <t>一楼</t>
  </si>
  <si>
    <t>一层（698.99平方米）、一层西车间（201.29平方米</t>
  </si>
  <si>
    <t>二楼</t>
  </si>
  <si>
    <t>三楼</t>
  </si>
  <si>
    <t>领航公司 租用</t>
  </si>
  <si>
    <t>四楼</t>
  </si>
  <si>
    <t>五楼</t>
  </si>
  <si>
    <t>合计</t>
  </si>
  <si>
    <t>仓库</t>
  </si>
  <si>
    <t>钢结构</t>
  </si>
  <si>
    <t>6米 X 24米 X 12跨=1728平方米</t>
  </si>
  <si>
    <t>砖混</t>
  </si>
  <si>
    <t>木匠房区域的平房</t>
  </si>
  <si>
    <t>通拓公司</t>
  </si>
  <si>
    <t>领航公司</t>
  </si>
  <si>
    <t>办公楼实际使用 二楼、四楼共计949.6平方米，一楼、五楼闲置。按照实际面积计算房租222018/949.6=233.8每年每平方米</t>
  </si>
  <si>
    <t>218财务办公室人员7人，实用面积32平方米
人均面积= 32平方米÷7人=4.8平米/人
只楚公司在办公楼上班人员=94人-速麦16人-仓库4人=74人
办公室占用实用面积 74 X 4.8 =355平米+会议室50平米=405平米
折算为建筑面积=405/0.7=578平米
实际租赁写字楼办公室建筑面积最少要在650平米以上
现在只楚公司，办公楼2150平米，年租金是22.2，仓库1909平米，年租金29万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</si>
</sst>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#,##0.00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 tint="0.5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14" applyNumberFormat="0" applyAlignment="0" applyProtection="0">
      <alignment vertical="center"/>
    </xf>
    <xf numFmtId="0" fontId="22" fillId="16" borderId="18" applyNumberFormat="0" applyAlignment="0" applyProtection="0">
      <alignment vertical="center"/>
    </xf>
    <xf numFmtId="0" fontId="5" fillId="8" borderId="1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77" fontId="1" fillId="0" borderId="5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177" fontId="1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177" fontId="1" fillId="0" borderId="5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276225</xdr:colOff>
      <xdr:row>0</xdr:row>
      <xdr:rowOff>171450</xdr:rowOff>
    </xdr:from>
    <xdr:to>
      <xdr:col>15</xdr:col>
      <xdr:colOff>514350</xdr:colOff>
      <xdr:row>21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29675" y="171450"/>
          <a:ext cx="5038725" cy="782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152400</xdr:colOff>
      <xdr:row>1</xdr:row>
      <xdr:rowOff>85725</xdr:rowOff>
    </xdr:from>
    <xdr:to>
      <xdr:col>26</xdr:col>
      <xdr:colOff>85725</xdr:colOff>
      <xdr:row>16</xdr:row>
      <xdr:rowOff>419100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878050" y="403225"/>
          <a:ext cx="6105525" cy="509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66675</xdr:colOff>
      <xdr:row>5</xdr:row>
      <xdr:rowOff>88900</xdr:rowOff>
    </xdr:from>
    <xdr:to>
      <xdr:col>17</xdr:col>
      <xdr:colOff>28575</xdr:colOff>
      <xdr:row>14</xdr:row>
      <xdr:rowOff>3175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34325" y="1676400"/>
          <a:ext cx="6819900" cy="2771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7"/>
  <sheetViews>
    <sheetView tabSelected="1" workbookViewId="0">
      <selection activeCell="B1" sqref="B1:C1"/>
    </sheetView>
  </sheetViews>
  <sheetFormatPr defaultColWidth="9" defaultRowHeight="25" customHeight="1" outlineLevelCol="6"/>
  <cols>
    <col min="1" max="1" width="4.875" style="3" customWidth="1"/>
    <col min="2" max="2" width="9" style="1"/>
    <col min="3" max="3" width="9" style="3"/>
    <col min="4" max="5" width="13.5" style="4" customWidth="1"/>
    <col min="6" max="6" width="13.5" style="5" customWidth="1"/>
    <col min="7" max="7" width="39.875" style="3" customWidth="1"/>
    <col min="8" max="16384" width="9" style="3"/>
  </cols>
  <sheetData>
    <row r="1" customHeight="1" spans="2:3">
      <c r="B1" s="1" t="s">
        <v>0</v>
      </c>
      <c r="C1" s="1"/>
    </row>
    <row r="2" s="1" customFormat="1" customHeight="1" spans="2:7">
      <c r="B2" s="6"/>
      <c r="C2" s="7"/>
      <c r="D2" s="8" t="s">
        <v>1</v>
      </c>
      <c r="E2" s="8" t="s">
        <v>2</v>
      </c>
      <c r="F2" s="9" t="s">
        <v>3</v>
      </c>
      <c r="G2" s="10" t="s">
        <v>4</v>
      </c>
    </row>
    <row r="3" customHeight="1" spans="2:7">
      <c r="B3" s="11" t="s">
        <v>5</v>
      </c>
      <c r="C3" s="12" t="s">
        <v>6</v>
      </c>
      <c r="D3" s="13">
        <f>698.99+201.29</f>
        <v>900.28</v>
      </c>
      <c r="E3" s="13">
        <f t="shared" ref="E3:E8" si="0">81.64*1.1*1.15</f>
        <v>103.2746</v>
      </c>
      <c r="F3" s="14">
        <f>D3*E3</f>
        <v>92976.056888</v>
      </c>
      <c r="G3" s="15" t="s">
        <v>7</v>
      </c>
    </row>
    <row r="4" customHeight="1" spans="2:7">
      <c r="B4" s="11"/>
      <c r="C4" s="12" t="s">
        <v>8</v>
      </c>
      <c r="D4" s="13">
        <v>649.6</v>
      </c>
      <c r="E4" s="13">
        <f t="shared" si="0"/>
        <v>103.2746</v>
      </c>
      <c r="F4" s="14">
        <f t="shared" ref="F4:F10" si="1">D4*E4</f>
        <v>67087.18016</v>
      </c>
      <c r="G4" s="16"/>
    </row>
    <row r="5" customHeight="1" spans="2:7">
      <c r="B5" s="11"/>
      <c r="C5" s="17" t="s">
        <v>9</v>
      </c>
      <c r="D5" s="18">
        <v>300</v>
      </c>
      <c r="E5" s="18">
        <f t="shared" si="0"/>
        <v>103.2746</v>
      </c>
      <c r="F5" s="19">
        <f t="shared" si="1"/>
        <v>30982.38</v>
      </c>
      <c r="G5" s="20" t="s">
        <v>10</v>
      </c>
    </row>
    <row r="6" customHeight="1" spans="2:7">
      <c r="B6" s="11"/>
      <c r="C6" s="12" t="s">
        <v>11</v>
      </c>
      <c r="D6" s="13">
        <v>300</v>
      </c>
      <c r="E6" s="13">
        <f t="shared" si="0"/>
        <v>103.2746</v>
      </c>
      <c r="F6" s="14">
        <f t="shared" si="1"/>
        <v>30982.38</v>
      </c>
      <c r="G6" s="16"/>
    </row>
    <row r="7" customHeight="1" spans="2:7">
      <c r="B7" s="11"/>
      <c r="C7" s="12" t="s">
        <v>12</v>
      </c>
      <c r="D7" s="13">
        <v>300</v>
      </c>
      <c r="E7" s="13">
        <f t="shared" si="0"/>
        <v>103.2746</v>
      </c>
      <c r="F7" s="14">
        <f t="shared" si="1"/>
        <v>30982.38</v>
      </c>
      <c r="G7" s="16"/>
    </row>
    <row r="8" customHeight="1" spans="2:7">
      <c r="B8" s="11"/>
      <c r="C8" s="21" t="s">
        <v>13</v>
      </c>
      <c r="D8" s="22">
        <f>SUM(D3:D7)</f>
        <v>2449.88</v>
      </c>
      <c r="E8" s="22">
        <f t="shared" si="0"/>
        <v>103.2746</v>
      </c>
      <c r="F8" s="23">
        <f>SUM(F3:F7)</f>
        <v>253010.377048</v>
      </c>
      <c r="G8" s="24"/>
    </row>
    <row r="9" s="2" customFormat="1" customHeight="1" spans="2:7">
      <c r="B9" s="25" t="s">
        <v>14</v>
      </c>
      <c r="C9" s="26" t="s">
        <v>15</v>
      </c>
      <c r="D9" s="27">
        <v>1728</v>
      </c>
      <c r="E9" s="27">
        <v>151.8</v>
      </c>
      <c r="F9" s="28">
        <f t="shared" si="1"/>
        <v>262310.4</v>
      </c>
      <c r="G9" s="29" t="s">
        <v>16</v>
      </c>
    </row>
    <row r="10" customHeight="1" spans="2:7">
      <c r="B10" s="30"/>
      <c r="C10" s="12" t="s">
        <v>17</v>
      </c>
      <c r="D10" s="13">
        <v>181</v>
      </c>
      <c r="E10" s="13">
        <f>120*1.1*1.15</f>
        <v>151.8</v>
      </c>
      <c r="F10" s="14">
        <f t="shared" si="1"/>
        <v>27475.8</v>
      </c>
      <c r="G10" s="16" t="s">
        <v>18</v>
      </c>
    </row>
    <row r="11" customHeight="1" spans="2:7">
      <c r="B11" s="30"/>
      <c r="C11" s="21" t="s">
        <v>13</v>
      </c>
      <c r="D11" s="22">
        <f>SUM(D9:D10)</f>
        <v>1909</v>
      </c>
      <c r="E11" s="22">
        <f>120*1.1*1.15</f>
        <v>151.8</v>
      </c>
      <c r="F11" s="23">
        <f>SUM(F9:F10)</f>
        <v>289786.2</v>
      </c>
      <c r="G11" s="24"/>
    </row>
    <row r="12" customHeight="1" spans="2:7">
      <c r="B12" s="31" t="s">
        <v>13</v>
      </c>
      <c r="C12" s="32"/>
      <c r="D12" s="33">
        <f>D8+D11</f>
        <v>4358.88</v>
      </c>
      <c r="E12" s="33"/>
      <c r="F12" s="34">
        <f>F8+F11</f>
        <v>542796.577048</v>
      </c>
      <c r="G12" s="35"/>
    </row>
    <row r="13" customHeight="1" spans="2:7">
      <c r="B13" s="11" t="s">
        <v>19</v>
      </c>
      <c r="C13" s="36"/>
      <c r="D13" s="13"/>
      <c r="E13" s="13"/>
      <c r="F13" s="14">
        <v>511804</v>
      </c>
      <c r="G13" s="16"/>
    </row>
    <row r="14" customHeight="1" spans="2:7">
      <c r="B14" s="37" t="s">
        <v>20</v>
      </c>
      <c r="C14" s="38"/>
      <c r="D14" s="39"/>
      <c r="E14" s="39"/>
      <c r="F14" s="40">
        <v>30982</v>
      </c>
      <c r="G14" s="41"/>
    </row>
    <row r="16" customHeight="1" spans="2:6">
      <c r="B16" s="3" t="s">
        <v>21</v>
      </c>
      <c r="D16" s="3"/>
      <c r="E16" s="3"/>
      <c r="F16" s="3"/>
    </row>
    <row r="17" ht="124" customHeight="1" spans="2:6">
      <c r="B17" s="42" t="s">
        <v>22</v>
      </c>
      <c r="D17" s="3"/>
      <c r="E17" s="3"/>
      <c r="F17" s="3"/>
    </row>
  </sheetData>
  <mergeCells count="8">
    <mergeCell ref="B1:C1"/>
    <mergeCell ref="B12:C12"/>
    <mergeCell ref="B13:C13"/>
    <mergeCell ref="B14:C14"/>
    <mergeCell ref="B16:G16"/>
    <mergeCell ref="B17:G17"/>
    <mergeCell ref="B3:B8"/>
    <mergeCell ref="B9:B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Frank</cp:lastModifiedBy>
  <dcterms:created xsi:type="dcterms:W3CDTF">2021-08-11T07:55:00Z</dcterms:created>
  <dcterms:modified xsi:type="dcterms:W3CDTF">2021-08-11T09:35:15Z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